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Physics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2" i="1" l="1"/>
  <c r="L12" i="1"/>
  <c r="N12" i="1"/>
  <c r="P12" i="1"/>
  <c r="R12" i="1"/>
  <c r="T12" i="1"/>
  <c r="Y12" i="1"/>
  <c r="AA12" i="1"/>
  <c r="AC12" i="1"/>
  <c r="AE12" i="1"/>
  <c r="AG12" i="1"/>
  <c r="AL12" i="1"/>
  <c r="AM12" i="1" s="1"/>
  <c r="L13" i="1"/>
  <c r="N13" i="1"/>
  <c r="P13" i="1"/>
  <c r="R13" i="1"/>
  <c r="T13" i="1"/>
  <c r="Y13" i="1"/>
  <c r="AA13" i="1"/>
  <c r="AC13" i="1"/>
  <c r="AE13" i="1"/>
  <c r="AG13" i="1"/>
  <c r="AL13" i="1"/>
  <c r="AM13" i="1" s="1"/>
  <c r="L14" i="1"/>
  <c r="N14" i="1"/>
  <c r="P14" i="1"/>
  <c r="R14" i="1"/>
  <c r="T14" i="1"/>
  <c r="Y14" i="1"/>
  <c r="AA14" i="1"/>
  <c r="AC14" i="1"/>
  <c r="AE14" i="1"/>
  <c r="AG14" i="1"/>
  <c r="AL14" i="1"/>
  <c r="AM14" i="1" s="1"/>
  <c r="L15" i="1"/>
  <c r="N15" i="1"/>
  <c r="P15" i="1"/>
  <c r="R15" i="1"/>
  <c r="T15" i="1"/>
  <c r="Y15" i="1"/>
  <c r="AA15" i="1"/>
  <c r="AC15" i="1"/>
  <c r="AE15" i="1"/>
  <c r="AG15" i="1"/>
  <c r="AL15" i="1"/>
  <c r="AM15" i="1" s="1"/>
  <c r="L16" i="1"/>
  <c r="N16" i="1"/>
  <c r="P16" i="1"/>
  <c r="R16" i="1"/>
  <c r="T16" i="1"/>
  <c r="Y16" i="1"/>
  <c r="AA16" i="1"/>
  <c r="AC16" i="1"/>
  <c r="AE16" i="1"/>
  <c r="AG16" i="1"/>
  <c r="AL16" i="1"/>
  <c r="AM16" i="1" s="1"/>
  <c r="AG8" i="1"/>
  <c r="AG9" i="1"/>
  <c r="AG11" i="1"/>
  <c r="AG7" i="1"/>
  <c r="AE8" i="1"/>
  <c r="AE9" i="1"/>
  <c r="AE10" i="1"/>
  <c r="AE11" i="1"/>
  <c r="AE7" i="1"/>
  <c r="AC8" i="1"/>
  <c r="AC9" i="1"/>
  <c r="AC10" i="1"/>
  <c r="AC11" i="1"/>
  <c r="AC7" i="1"/>
  <c r="AA8" i="1"/>
  <c r="AA9" i="1"/>
  <c r="AA10" i="1"/>
  <c r="AA11" i="1"/>
  <c r="AA7" i="1"/>
  <c r="Y8" i="1"/>
  <c r="Y9" i="1"/>
  <c r="Y10" i="1"/>
  <c r="Y11" i="1"/>
  <c r="Y7" i="1"/>
  <c r="AL9" i="1"/>
  <c r="AM9" i="1" s="1"/>
  <c r="AG10" i="1"/>
  <c r="T8" i="1"/>
  <c r="T9" i="1"/>
  <c r="T10" i="1"/>
  <c r="T11" i="1"/>
  <c r="T7" i="1"/>
  <c r="R8" i="1"/>
  <c r="R9" i="1"/>
  <c r="R10" i="1"/>
  <c r="R11" i="1"/>
  <c r="R7" i="1"/>
  <c r="P8" i="1"/>
  <c r="P9" i="1"/>
  <c r="P10" i="1"/>
  <c r="P11" i="1"/>
  <c r="P7" i="1"/>
  <c r="N8" i="1"/>
  <c r="N9" i="1"/>
  <c r="N10" i="1"/>
  <c r="N11" i="1"/>
  <c r="N7" i="1"/>
  <c r="L8" i="1"/>
  <c r="L9" i="1"/>
  <c r="L10" i="1"/>
  <c r="L11" i="1"/>
  <c r="L7" i="1"/>
  <c r="G11" i="1"/>
  <c r="G8" i="1"/>
  <c r="G9" i="1"/>
  <c r="G6" i="1"/>
  <c r="H12" i="1" l="1"/>
  <c r="I12" i="1" s="1"/>
  <c r="G10" i="1"/>
  <c r="H10" i="1" s="1"/>
  <c r="I10" i="1" s="1"/>
  <c r="U12" i="1"/>
  <c r="V12" i="1" s="1"/>
  <c r="G15" i="1"/>
  <c r="H15" i="1" s="1"/>
  <c r="I15" i="1" s="1"/>
  <c r="G13" i="1"/>
  <c r="H13" i="1" s="1"/>
  <c r="I13" i="1" s="1"/>
  <c r="G16" i="1"/>
  <c r="H16" i="1" s="1"/>
  <c r="I16" i="1" s="1"/>
  <c r="G14" i="1"/>
  <c r="H14" i="1" s="1"/>
  <c r="I14" i="1" s="1"/>
  <c r="U16" i="1"/>
  <c r="V16" i="1" s="1"/>
  <c r="AH15" i="1"/>
  <c r="AI15" i="1" s="1"/>
  <c r="U14" i="1"/>
  <c r="V14" i="1" s="1"/>
  <c r="AH13" i="1"/>
  <c r="AI13" i="1" s="1"/>
  <c r="AH16" i="1"/>
  <c r="AI16" i="1" s="1"/>
  <c r="AO16" i="1" s="1"/>
  <c r="AQ16" i="1" s="1"/>
  <c r="U15" i="1"/>
  <c r="V15" i="1" s="1"/>
  <c r="AH14" i="1"/>
  <c r="AI14" i="1" s="1"/>
  <c r="U13" i="1"/>
  <c r="V13" i="1" s="1"/>
  <c r="AO13" i="1" s="1"/>
  <c r="AQ13" i="1" s="1"/>
  <c r="AH12" i="1"/>
  <c r="AI12" i="1" s="1"/>
  <c r="AL11" i="1"/>
  <c r="AM11" i="1" s="1"/>
  <c r="AL10" i="1"/>
  <c r="AM10" i="1" s="1"/>
  <c r="AL8" i="1"/>
  <c r="AM8" i="1" s="1"/>
  <c r="AL7" i="1"/>
  <c r="AM7" i="1" s="1"/>
  <c r="H8" i="1"/>
  <c r="I8" i="1" s="1"/>
  <c r="H11" i="1"/>
  <c r="I11" i="1" s="1"/>
  <c r="H9" i="1"/>
  <c r="I9" i="1" s="1"/>
  <c r="AH7" i="1"/>
  <c r="AI7" i="1" s="1"/>
  <c r="AH10" i="1"/>
  <c r="AI10" i="1" s="1"/>
  <c r="AH8" i="1"/>
  <c r="AI8" i="1" s="1"/>
  <c r="AH11" i="1"/>
  <c r="AI11" i="1" s="1"/>
  <c r="AH9" i="1"/>
  <c r="AI9" i="1" s="1"/>
  <c r="U11" i="1"/>
  <c r="U9" i="1"/>
  <c r="V9" i="1" s="1"/>
  <c r="U7" i="1"/>
  <c r="V7" i="1" s="1"/>
  <c r="U10" i="1"/>
  <c r="V10" i="1" s="1"/>
  <c r="U8" i="1"/>
  <c r="V8" i="1" s="1"/>
  <c r="G7" i="1"/>
  <c r="AO15" i="1" l="1"/>
  <c r="AQ15" i="1" s="1"/>
  <c r="AO12" i="1"/>
  <c r="AQ12" i="1" s="1"/>
  <c r="AO14" i="1"/>
  <c r="AQ14" i="1" s="1"/>
  <c r="AO10" i="1"/>
  <c r="AO9" i="1"/>
  <c r="AO8" i="1"/>
  <c r="H7" i="1"/>
  <c r="I7" i="1" s="1"/>
  <c r="AO7" i="1" s="1"/>
  <c r="AQ7" i="1" s="1"/>
  <c r="AQ10" i="1"/>
  <c r="AQ9" i="1"/>
  <c r="AQ8" i="1"/>
  <c r="V11" i="1"/>
  <c r="AO11" i="1" l="1"/>
  <c r="AQ11" i="1" s="1"/>
</calcChain>
</file>

<file path=xl/sharedStrings.xml><?xml version="1.0" encoding="utf-8"?>
<sst xmlns="http://schemas.openxmlformats.org/spreadsheetml/2006/main" count="45" uniqueCount="32">
  <si>
    <t>Quizzes</t>
  </si>
  <si>
    <t>Midterm Exam</t>
  </si>
  <si>
    <t>%</t>
  </si>
  <si>
    <t>TOTAL</t>
  </si>
  <si>
    <t>SW1</t>
  </si>
  <si>
    <t>SW2</t>
  </si>
  <si>
    <t>SW3</t>
  </si>
  <si>
    <t>SW4</t>
  </si>
  <si>
    <t>SW5</t>
  </si>
  <si>
    <t>PS1</t>
  </si>
  <si>
    <t>PS2</t>
  </si>
  <si>
    <t>PS3</t>
  </si>
  <si>
    <t>PS4</t>
  </si>
  <si>
    <t>PS5</t>
  </si>
  <si>
    <t>percent</t>
  </si>
  <si>
    <t>rate</t>
  </si>
  <si>
    <t>dela Cruz, Juan</t>
  </si>
  <si>
    <t>Smith, John</t>
  </si>
  <si>
    <t>Doe, John</t>
  </si>
  <si>
    <t>Doe, Jane</t>
  </si>
  <si>
    <t>Santos, Maria</t>
  </si>
  <si>
    <t>Seatworks</t>
  </si>
  <si>
    <t>Problem Sets</t>
  </si>
  <si>
    <t>AVE</t>
  </si>
  <si>
    <t>GRADE</t>
  </si>
  <si>
    <t>Physics</t>
  </si>
  <si>
    <t>7:00-8:00 AM</t>
  </si>
  <si>
    <t>Aquino, Teresa</t>
  </si>
  <si>
    <t>Carlos, Miguel</t>
  </si>
  <si>
    <t>Jose, Dante</t>
  </si>
  <si>
    <t>San Pablo, Mercedita</t>
  </si>
  <si>
    <t>Reyes, Elenita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</si>
</sst>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00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8F3B2"/>
        <bgColor indexed="64"/>
      </patternFill>
    </fill>
    <fill>
      <patternFill patternType="solid">
        <fgColor rgb="FFF2E972"/>
        <bgColor indexed="64"/>
      </patternFill>
    </fill>
    <fill>
      <patternFill patternType="solid">
        <fgColor rgb="FFE8BE0A"/>
        <bgColor indexed="64"/>
      </patternFill>
    </fill>
    <fill>
      <patternFill patternType="solid">
        <fgColor rgb="FFCDA80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3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1" borderId="0" applyNumberFormat="0" applyBorder="0" applyAlignment="0" applyProtection="0"/>
    <xf numFmtId="0" fontId="3" fillId="13" borderId="0" applyNumberFormat="0" applyBorder="0" applyAlignment="0" applyProtection="0"/>
  </cellStyleXfs>
  <cellXfs count="68">
    <xf numFmtId="0" fontId="0" fillId="0" borderId="0" xfId="0"/>
    <xf numFmtId="0" fontId="0" fillId="0" borderId="4" xfId="0" applyBorder="1"/>
    <xf numFmtId="0" fontId="3" fillId="2" borderId="5" xfId="2" applyBorder="1"/>
    <xf numFmtId="0" fontId="3" fillId="2" borderId="8" xfId="2" applyBorder="1"/>
    <xf numFmtId="0" fontId="3" fillId="2" borderId="9" xfId="2" applyBorder="1"/>
    <xf numFmtId="0" fontId="0" fillId="0" borderId="6" xfId="0" applyBorder="1"/>
    <xf numFmtId="0" fontId="3" fillId="6" borderId="5" xfId="5" applyBorder="1" applyAlignment="1">
      <alignment horizontal="center"/>
    </xf>
    <xf numFmtId="0" fontId="3" fillId="6" borderId="8" xfId="5" applyBorder="1"/>
    <xf numFmtId="0" fontId="3" fillId="2" borderId="4" xfId="2" applyBorder="1"/>
    <xf numFmtId="9" fontId="3" fillId="2" borderId="1" xfId="2" applyNumberFormat="1" applyBorder="1"/>
    <xf numFmtId="0" fontId="3" fillId="6" borderId="9" xfId="5" applyBorder="1"/>
    <xf numFmtId="0" fontId="3" fillId="6" borderId="7" xfId="5" applyBorder="1"/>
    <xf numFmtId="0" fontId="3" fillId="10" borderId="9" xfId="9" applyBorder="1"/>
    <xf numFmtId="9" fontId="3" fillId="10" borderId="5" xfId="9" applyNumberFormat="1" applyBorder="1"/>
    <xf numFmtId="9" fontId="3" fillId="13" borderId="9" xfId="11" applyNumberFormat="1" applyBorder="1" applyAlignment="1"/>
    <xf numFmtId="0" fontId="2" fillId="0" borderId="7" xfId="0" applyFont="1" applyBorder="1" applyAlignment="1">
      <alignment horizontal="center" vertical="center"/>
    </xf>
    <xf numFmtId="0" fontId="0" fillId="0" borderId="7" xfId="0" applyBorder="1"/>
    <xf numFmtId="0" fontId="0" fillId="3" borderId="7" xfId="3" applyFont="1" applyBorder="1"/>
    <xf numFmtId="0" fontId="1" fillId="4" borderId="7" xfId="4" applyBorder="1"/>
    <xf numFmtId="0" fontId="1" fillId="7" borderId="7" xfId="6" applyBorder="1"/>
    <xf numFmtId="0" fontId="1" fillId="11" borderId="7" xfId="10" applyBorder="1"/>
    <xf numFmtId="0" fontId="3" fillId="6" borderId="8" xfId="5" applyBorder="1" applyAlignment="1">
      <alignment horizontal="center"/>
    </xf>
    <xf numFmtId="9" fontId="1" fillId="7" borderId="7" xfId="1" applyFill="1" applyBorder="1"/>
    <xf numFmtId="9" fontId="3" fillId="6" borderId="7" xfId="5" applyNumberFormat="1" applyBorder="1"/>
    <xf numFmtId="0" fontId="3" fillId="6" borderId="9" xfId="5" applyBorder="1" applyAlignment="1">
      <alignment horizontal="center"/>
    </xf>
    <xf numFmtId="0" fontId="1" fillId="17" borderId="7" xfId="6" applyFill="1" applyBorder="1"/>
    <xf numFmtId="9" fontId="1" fillId="8" borderId="7" xfId="7" applyNumberFormat="1" applyBorder="1"/>
    <xf numFmtId="9" fontId="3" fillId="9" borderId="7" xfId="8" applyNumberFormat="1" applyBorder="1"/>
    <xf numFmtId="0" fontId="3" fillId="20" borderId="5" xfId="5" applyFill="1" applyBorder="1" applyAlignment="1">
      <alignment horizontal="center"/>
    </xf>
    <xf numFmtId="0" fontId="3" fillId="20" borderId="8" xfId="5" applyFill="1" applyBorder="1" applyAlignment="1">
      <alignment horizontal="center"/>
    </xf>
    <xf numFmtId="0" fontId="3" fillId="20" borderId="8" xfId="5" applyFill="1" applyBorder="1"/>
    <xf numFmtId="0" fontId="3" fillId="20" borderId="9" xfId="5" applyFill="1" applyBorder="1"/>
    <xf numFmtId="0" fontId="3" fillId="20" borderId="7" xfId="5" applyFill="1" applyBorder="1"/>
    <xf numFmtId="9" fontId="3" fillId="20" borderId="7" xfId="5" applyNumberFormat="1" applyFill="1" applyBorder="1"/>
    <xf numFmtId="0" fontId="3" fillId="6" borderId="9" xfId="5" applyBorder="1" applyAlignment="1">
      <alignment horizontal="center" vertical="center"/>
    </xf>
    <xf numFmtId="0" fontId="3" fillId="6" borderId="7" xfId="5" applyBorder="1" applyAlignment="1">
      <alignment horizontal="center"/>
    </xf>
    <xf numFmtId="0" fontId="3" fillId="20" borderId="9" xfId="5" applyFill="1" applyBorder="1" applyAlignment="1">
      <alignment horizontal="center"/>
    </xf>
    <xf numFmtId="0" fontId="3" fillId="20" borderId="7" xfId="5" applyFill="1" applyBorder="1" applyAlignment="1">
      <alignment horizontal="center"/>
    </xf>
    <xf numFmtId="9" fontId="1" fillId="17" borderId="7" xfId="1" applyFill="1" applyBorder="1"/>
    <xf numFmtId="9" fontId="1" fillId="18" borderId="7" xfId="7" applyNumberFormat="1" applyFill="1" applyBorder="1"/>
    <xf numFmtId="9" fontId="3" fillId="19" borderId="7" xfId="1" applyFont="1" applyFill="1" applyBorder="1"/>
    <xf numFmtId="2" fontId="3" fillId="15" borderId="7" xfId="0" applyNumberFormat="1" applyFont="1" applyFill="1" applyBorder="1" applyAlignment="1">
      <alignment vertical="center" wrapText="1"/>
    </xf>
    <xf numFmtId="2" fontId="0" fillId="16" borderId="7" xfId="0" applyNumberFormat="1" applyFill="1" applyBorder="1"/>
    <xf numFmtId="0" fontId="3" fillId="2" borderId="1" xfId="2" applyBorder="1" applyAlignment="1">
      <alignment horizontal="center"/>
    </xf>
    <xf numFmtId="9" fontId="3" fillId="5" borderId="7" xfId="1" applyFont="1" applyFill="1" applyBorder="1"/>
    <xf numFmtId="0" fontId="3" fillId="10" borderId="8" xfId="9" applyBorder="1" applyAlignment="1">
      <alignment horizontal="center"/>
    </xf>
    <xf numFmtId="9" fontId="3" fillId="12" borderId="7" xfId="1" applyFont="1" applyFill="1" applyBorder="1"/>
    <xf numFmtId="9" fontId="1" fillId="14" borderId="7" xfId="1" applyFill="1" applyBorder="1"/>
    <xf numFmtId="9" fontId="0" fillId="0" borderId="7" xfId="1" applyFont="1" applyBorder="1"/>
    <xf numFmtId="0" fontId="0" fillId="0" borderId="7" xfId="0" applyFill="1" applyBorder="1"/>
    <xf numFmtId="0" fontId="3" fillId="15" borderId="7" xfId="0" applyFont="1" applyFill="1" applyBorder="1" applyAlignment="1">
      <alignment horizontal="center" vertical="center" wrapText="1"/>
    </xf>
    <xf numFmtId="0" fontId="3" fillId="6" borderId="5" xfId="5" applyBorder="1" applyAlignment="1">
      <alignment horizontal="center"/>
    </xf>
    <xf numFmtId="0" fontId="3" fillId="6" borderId="8" xfId="5" applyBorder="1" applyAlignment="1">
      <alignment horizontal="center"/>
    </xf>
    <xf numFmtId="0" fontId="3" fillId="6" borderId="9" xfId="5" applyBorder="1" applyAlignment="1">
      <alignment horizontal="center"/>
    </xf>
    <xf numFmtId="0" fontId="3" fillId="20" borderId="5" xfId="5" applyFill="1" applyBorder="1" applyAlignment="1">
      <alignment horizontal="center"/>
    </xf>
    <xf numFmtId="0" fontId="3" fillId="20" borderId="8" xfId="5" applyFill="1" applyBorder="1" applyAlignment="1">
      <alignment horizontal="center"/>
    </xf>
    <xf numFmtId="0" fontId="3" fillId="20" borderId="9" xfId="5" applyFill="1" applyBorder="1" applyAlignment="1">
      <alignment horizontal="center"/>
    </xf>
    <xf numFmtId="0" fontId="3" fillId="2" borderId="1" xfId="2" applyBorder="1" applyAlignment="1">
      <alignment horizontal="center"/>
    </xf>
    <xf numFmtId="0" fontId="3" fillId="2" borderId="2" xfId="2" applyBorder="1" applyAlignment="1">
      <alignment horizontal="center"/>
    </xf>
    <xf numFmtId="0" fontId="3" fillId="2" borderId="3" xfId="2" applyBorder="1" applyAlignment="1">
      <alignment horizontal="center"/>
    </xf>
    <xf numFmtId="0" fontId="3" fillId="10" borderId="1" xfId="9" applyBorder="1" applyAlignment="1">
      <alignment horizontal="center" vertical="center" wrapText="1"/>
    </xf>
    <xf numFmtId="0" fontId="3" fillId="10" borderId="2" xfId="9" applyBorder="1" applyAlignment="1">
      <alignment horizontal="center" vertical="center" wrapText="1"/>
    </xf>
    <xf numFmtId="0" fontId="3" fillId="10" borderId="3" xfId="9" applyBorder="1" applyAlignment="1">
      <alignment horizontal="center" vertical="center" wrapText="1"/>
    </xf>
    <xf numFmtId="0" fontId="3" fillId="10" borderId="10" xfId="9" applyBorder="1" applyAlignment="1">
      <alignment horizontal="center" vertical="center" wrapText="1"/>
    </xf>
    <xf numFmtId="0" fontId="3" fillId="10" borderId="13" xfId="9" applyBorder="1" applyAlignment="1">
      <alignment horizontal="center" vertical="center" wrapText="1"/>
    </xf>
    <xf numFmtId="0" fontId="3" fillId="10" borderId="11" xfId="9" applyBorder="1" applyAlignment="1">
      <alignment horizontal="center" vertical="center" wrapText="1"/>
    </xf>
    <xf numFmtId="0" fontId="3" fillId="13" borderId="4" xfId="11" applyBorder="1" applyAlignment="1">
      <alignment horizontal="center" vertical="center" wrapText="1"/>
    </xf>
    <xf numFmtId="0" fontId="3" fillId="13" borderId="12" xfId="11" applyBorder="1" applyAlignment="1">
      <alignment horizontal="center" vertical="center" wrapText="1"/>
    </xf>
  </cellXfs>
  <cellStyles count="12">
    <cellStyle name="20% - Accent1" xfId="3" builtinId="30"/>
    <cellStyle name="20% - Accent2" xfId="6" builtinId="34"/>
    <cellStyle name="40% - Accent1" xfId="4" builtinId="31"/>
    <cellStyle name="40% - Accent2" xfId="7" builtinId="35"/>
    <cellStyle name="40% - Accent4" xfId="10" builtinId="43"/>
    <cellStyle name="60% - Accent2" xfId="8" builtinId="36"/>
    <cellStyle name="Accent1" xfId="2" builtinId="29"/>
    <cellStyle name="Accent2" xfId="5" builtinId="33"/>
    <cellStyle name="Accent4" xfId="9" builtinId="41"/>
    <cellStyle name="Accent5" xfId="11" builtinId="45"/>
    <cellStyle name="Normal" xfId="0" builtinId="0"/>
    <cellStyle name="Percent" xfId="1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99FF"/>
      <color rgb="FFFF00FF"/>
      <color rgb="FFCDA809"/>
      <color rgb="FFE8BE0A"/>
      <color rgb="FFB89608"/>
      <color rgb="FFEBDD21"/>
      <color rgb="FFF2E972"/>
      <color rgb="FFF8F3B2"/>
      <color rgb="FFEFC21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6"/>
  <sheetViews>
    <sheetView tabSelected="1" topLeftCell="R1" workbookViewId="0">
      <selection activeCell="AS8" sqref="AS8"/>
    </sheetView>
  </sheetViews>
  <sheetFormatPr defaultRowHeight="15" x14ac:dyDescent="0.25"/>
  <cols>
    <col min="1" max="1" width="3" bestFit="1" customWidth="1"/>
    <col min="2" max="2" width="21.7109375" customWidth="1"/>
    <col min="3" max="9" width="5.7109375" customWidth="1"/>
    <col min="10" max="10" width="1.7109375" customWidth="1"/>
    <col min="11" max="22" width="5.7109375" customWidth="1"/>
    <col min="23" max="23" width="1.7109375" customWidth="1"/>
    <col min="24" max="35" width="5.7109375" customWidth="1"/>
    <col min="36" max="36" width="1.7109375" customWidth="1"/>
    <col min="37" max="39" width="5.7109375" customWidth="1"/>
    <col min="40" max="40" width="1.7109375" customWidth="1"/>
    <col min="42" max="42" width="1.7109375" customWidth="1"/>
  </cols>
  <sheetData>
    <row r="1" spans="1:46" x14ac:dyDescent="0.25">
      <c r="B1" t="s">
        <v>25</v>
      </c>
    </row>
    <row r="2" spans="1:46" x14ac:dyDescent="0.25">
      <c r="B2" t="s">
        <v>26</v>
      </c>
    </row>
    <row r="4" spans="1:46" ht="15" customHeight="1" x14ac:dyDescent="0.25">
      <c r="C4" s="57" t="s">
        <v>0</v>
      </c>
      <c r="D4" s="58"/>
      <c r="E4" s="58"/>
      <c r="F4" s="58"/>
      <c r="G4" s="58"/>
      <c r="H4" s="58"/>
      <c r="I4" s="59"/>
      <c r="J4" s="1"/>
      <c r="K4" s="51" t="s">
        <v>21</v>
      </c>
      <c r="L4" s="52"/>
      <c r="M4" s="52"/>
      <c r="N4" s="52"/>
      <c r="O4" s="52"/>
      <c r="P4" s="52"/>
      <c r="Q4" s="52"/>
      <c r="R4" s="52"/>
      <c r="S4" s="52"/>
      <c r="T4" s="52"/>
      <c r="U4" s="52"/>
      <c r="V4" s="53"/>
      <c r="X4" s="54" t="s">
        <v>22</v>
      </c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6"/>
      <c r="AJ4" s="1"/>
      <c r="AK4" s="60" t="s">
        <v>1</v>
      </c>
      <c r="AL4" s="61"/>
      <c r="AM4" s="62"/>
      <c r="AN4" s="1"/>
      <c r="AO4" s="66" t="s">
        <v>2</v>
      </c>
      <c r="AP4" s="1"/>
      <c r="AQ4" s="50" t="s">
        <v>24</v>
      </c>
      <c r="AS4" s="15" t="s">
        <v>14</v>
      </c>
      <c r="AT4" s="15" t="s">
        <v>15</v>
      </c>
    </row>
    <row r="5" spans="1:46" x14ac:dyDescent="0.25">
      <c r="C5" s="2">
        <v>1</v>
      </c>
      <c r="D5" s="3">
        <v>2</v>
      </c>
      <c r="E5" s="3">
        <v>3</v>
      </c>
      <c r="F5" s="3">
        <v>4</v>
      </c>
      <c r="G5" s="3" t="s">
        <v>3</v>
      </c>
      <c r="H5" s="3"/>
      <c r="I5" s="4"/>
      <c r="J5" s="5"/>
      <c r="K5" s="6" t="s">
        <v>4</v>
      </c>
      <c r="L5" s="21"/>
      <c r="M5" s="7" t="s">
        <v>5</v>
      </c>
      <c r="N5" s="7"/>
      <c r="O5" s="7" t="s">
        <v>6</v>
      </c>
      <c r="P5" s="7"/>
      <c r="Q5" s="7" t="s">
        <v>7</v>
      </c>
      <c r="R5" s="7"/>
      <c r="S5" s="7" t="s">
        <v>8</v>
      </c>
      <c r="T5" s="7"/>
      <c r="U5" s="7"/>
      <c r="V5" s="10"/>
      <c r="X5" s="28" t="s">
        <v>9</v>
      </c>
      <c r="Y5" s="29"/>
      <c r="Z5" s="29" t="s">
        <v>10</v>
      </c>
      <c r="AA5" s="29"/>
      <c r="AB5" s="29" t="s">
        <v>11</v>
      </c>
      <c r="AC5" s="29"/>
      <c r="AD5" s="29" t="s">
        <v>12</v>
      </c>
      <c r="AE5" s="29"/>
      <c r="AF5" s="29" t="s">
        <v>13</v>
      </c>
      <c r="AG5" s="29"/>
      <c r="AH5" s="30"/>
      <c r="AI5" s="31"/>
      <c r="AJ5" s="5"/>
      <c r="AK5" s="63"/>
      <c r="AL5" s="64"/>
      <c r="AM5" s="65"/>
      <c r="AN5" s="5"/>
      <c r="AO5" s="67"/>
      <c r="AP5" s="5"/>
      <c r="AQ5" s="50"/>
      <c r="AS5" s="48">
        <v>0</v>
      </c>
      <c r="AT5" s="16">
        <v>5</v>
      </c>
    </row>
    <row r="6" spans="1:46" x14ac:dyDescent="0.25">
      <c r="C6" s="8">
        <v>40</v>
      </c>
      <c r="D6" s="8">
        <v>40</v>
      </c>
      <c r="E6" s="8">
        <v>40</v>
      </c>
      <c r="F6" s="8">
        <v>40</v>
      </c>
      <c r="G6" s="8">
        <f t="shared" ref="G6:G11" si="0">SUM(C6:F6)</f>
        <v>160</v>
      </c>
      <c r="H6" s="43" t="s">
        <v>2</v>
      </c>
      <c r="I6" s="9">
        <v>0.2</v>
      </c>
      <c r="J6" s="5"/>
      <c r="K6" s="11">
        <v>15</v>
      </c>
      <c r="L6" s="34" t="s">
        <v>2</v>
      </c>
      <c r="M6" s="10">
        <v>10</v>
      </c>
      <c r="N6" s="24" t="s">
        <v>2</v>
      </c>
      <c r="O6" s="11">
        <v>20</v>
      </c>
      <c r="P6" s="35" t="s">
        <v>2</v>
      </c>
      <c r="Q6" s="11">
        <v>5</v>
      </c>
      <c r="R6" s="35" t="s">
        <v>2</v>
      </c>
      <c r="S6" s="11">
        <v>25</v>
      </c>
      <c r="T6" s="35" t="s">
        <v>2</v>
      </c>
      <c r="U6" s="11" t="s">
        <v>23</v>
      </c>
      <c r="V6" s="23">
        <v>0.2</v>
      </c>
      <c r="X6" s="32">
        <v>15</v>
      </c>
      <c r="Y6" s="36" t="s">
        <v>2</v>
      </c>
      <c r="Z6" s="32">
        <v>35</v>
      </c>
      <c r="AA6" s="37" t="s">
        <v>2</v>
      </c>
      <c r="AB6" s="32">
        <v>20</v>
      </c>
      <c r="AC6" s="37" t="s">
        <v>2</v>
      </c>
      <c r="AD6" s="32">
        <v>25</v>
      </c>
      <c r="AE6" s="37" t="s">
        <v>2</v>
      </c>
      <c r="AF6" s="32">
        <v>10</v>
      </c>
      <c r="AG6" s="37" t="s">
        <v>2</v>
      </c>
      <c r="AH6" s="32" t="s">
        <v>23</v>
      </c>
      <c r="AI6" s="33">
        <v>0.2</v>
      </c>
      <c r="AJ6" s="5"/>
      <c r="AK6" s="12">
        <v>100</v>
      </c>
      <c r="AL6" s="45" t="s">
        <v>2</v>
      </c>
      <c r="AM6" s="13">
        <v>0.4</v>
      </c>
      <c r="AN6" s="5"/>
      <c r="AO6" s="14">
        <v>1</v>
      </c>
      <c r="AP6" s="5"/>
      <c r="AQ6" s="41">
        <v>1</v>
      </c>
      <c r="AS6" s="48">
        <v>0.65</v>
      </c>
      <c r="AT6" s="16">
        <v>4</v>
      </c>
    </row>
    <row r="7" spans="1:46" x14ac:dyDescent="0.25">
      <c r="A7" s="16">
        <v>1</v>
      </c>
      <c r="B7" s="49" t="s">
        <v>27</v>
      </c>
      <c r="C7" s="17">
        <v>36</v>
      </c>
      <c r="D7" s="17">
        <v>34</v>
      </c>
      <c r="E7" s="17">
        <v>27</v>
      </c>
      <c r="F7" s="17">
        <v>24</v>
      </c>
      <c r="G7" s="18">
        <f t="shared" si="0"/>
        <v>121</v>
      </c>
      <c r="H7" s="44">
        <f>(G7/G$6)</f>
        <v>0.75624999999999998</v>
      </c>
      <c r="I7" s="44">
        <f>H7*(1/5)</f>
        <v>0.15125</v>
      </c>
      <c r="K7" s="19">
        <v>15</v>
      </c>
      <c r="L7" s="22">
        <f>K7/$K$6</f>
        <v>1</v>
      </c>
      <c r="M7" s="19">
        <v>10</v>
      </c>
      <c r="N7" s="22">
        <f>M7/$M$6</f>
        <v>1</v>
      </c>
      <c r="O7" s="19">
        <v>12</v>
      </c>
      <c r="P7" s="22">
        <f>O7/$O$6</f>
        <v>0.6</v>
      </c>
      <c r="Q7" s="19">
        <v>3</v>
      </c>
      <c r="R7" s="22">
        <f>Q7/$Q$6</f>
        <v>0.6</v>
      </c>
      <c r="S7" s="19">
        <v>18</v>
      </c>
      <c r="T7" s="22">
        <f>S7/$S$6</f>
        <v>0.72</v>
      </c>
      <c r="U7" s="26">
        <f>AVERAGE(L7,N7,P7,R7,T7)</f>
        <v>0.78400000000000003</v>
      </c>
      <c r="V7" s="27">
        <f>U7*(1/5)</f>
        <v>0.15680000000000002</v>
      </c>
      <c r="X7" s="25">
        <v>11</v>
      </c>
      <c r="Y7" s="38">
        <f>X7/$X$6</f>
        <v>0.73333333333333328</v>
      </c>
      <c r="Z7" s="25">
        <v>30</v>
      </c>
      <c r="AA7" s="38">
        <f>Z7/$Z$6</f>
        <v>0.8571428571428571</v>
      </c>
      <c r="AB7" s="25">
        <v>17</v>
      </c>
      <c r="AC7" s="38">
        <f>AB7/$AB$6</f>
        <v>0.85</v>
      </c>
      <c r="AD7" s="25">
        <v>22</v>
      </c>
      <c r="AE7" s="38">
        <f>AD7/$AD$6</f>
        <v>0.88</v>
      </c>
      <c r="AF7" s="25">
        <v>4</v>
      </c>
      <c r="AG7" s="38">
        <f>AF7/$AF$6</f>
        <v>0.4</v>
      </c>
      <c r="AH7" s="39">
        <f>AVERAGE(Y7,AA7,AC7,AE7,AG7)</f>
        <v>0.74409523809523803</v>
      </c>
      <c r="AI7" s="40">
        <f>AH7*(1/5)</f>
        <v>0.1488190476190476</v>
      </c>
      <c r="AK7" s="20">
        <v>89</v>
      </c>
      <c r="AL7" s="46">
        <f>(AK7/AK$6)</f>
        <v>0.89</v>
      </c>
      <c r="AM7" s="46">
        <f>AL7*(2/5)</f>
        <v>0.35600000000000004</v>
      </c>
      <c r="AO7" s="47">
        <f>SUM(I7,V7,AI7,AM7)</f>
        <v>0.81286904761904766</v>
      </c>
      <c r="AQ7" s="42">
        <f>LOOKUP(AO7,$AS$5:$AT$15)</f>
        <v>2.5</v>
      </c>
      <c r="AS7" s="48">
        <v>0.75</v>
      </c>
      <c r="AT7" s="16">
        <v>3</v>
      </c>
    </row>
    <row r="8" spans="1:46" x14ac:dyDescent="0.25">
      <c r="A8" s="16">
        <v>2</v>
      </c>
      <c r="B8" s="49" t="s">
        <v>28</v>
      </c>
      <c r="C8" s="17">
        <v>29</v>
      </c>
      <c r="D8" s="17">
        <v>27</v>
      </c>
      <c r="E8" s="17">
        <v>34</v>
      </c>
      <c r="F8" s="17">
        <v>28</v>
      </c>
      <c r="G8" s="18">
        <f t="shared" si="0"/>
        <v>118</v>
      </c>
      <c r="H8" s="44">
        <f>(G8/G$6)</f>
        <v>0.73750000000000004</v>
      </c>
      <c r="I8" s="44">
        <f t="shared" ref="I8:I16" si="1">H8*(1/5)</f>
        <v>0.14750000000000002</v>
      </c>
      <c r="K8" s="19">
        <v>11</v>
      </c>
      <c r="L8" s="22">
        <f t="shared" ref="L8:L16" si="2">K8/$K$6</f>
        <v>0.73333333333333328</v>
      </c>
      <c r="M8" s="19">
        <v>5</v>
      </c>
      <c r="N8" s="22">
        <f t="shared" ref="N8:N16" si="3">M8/$M$6</f>
        <v>0.5</v>
      </c>
      <c r="O8" s="19">
        <v>14</v>
      </c>
      <c r="P8" s="22">
        <f t="shared" ref="P8:P16" si="4">O8/$O$6</f>
        <v>0.7</v>
      </c>
      <c r="Q8" s="19">
        <v>4</v>
      </c>
      <c r="R8" s="22">
        <f t="shared" ref="R8:R16" si="5">Q8/$Q$6</f>
        <v>0.8</v>
      </c>
      <c r="S8" s="19">
        <v>28</v>
      </c>
      <c r="T8" s="22">
        <f t="shared" ref="T8:T16" si="6">S8/$S$6</f>
        <v>1.1200000000000001</v>
      </c>
      <c r="U8" s="26">
        <f t="shared" ref="U8:U11" si="7">AVERAGE(L8,N8,P8,R8,T8)</f>
        <v>0.77066666666666672</v>
      </c>
      <c r="V8" s="27">
        <f t="shared" ref="V8:V16" si="8">U8*(1/5)</f>
        <v>0.15413333333333334</v>
      </c>
      <c r="X8" s="25">
        <v>14</v>
      </c>
      <c r="Y8" s="38">
        <f t="shared" ref="Y8:Y16" si="9">X8/$X$6</f>
        <v>0.93333333333333335</v>
      </c>
      <c r="Z8" s="25">
        <v>32</v>
      </c>
      <c r="AA8" s="38">
        <f t="shared" ref="AA8:AA16" si="10">Z8/$Z$6</f>
        <v>0.91428571428571426</v>
      </c>
      <c r="AB8" s="25">
        <v>15</v>
      </c>
      <c r="AC8" s="38">
        <f t="shared" ref="AC8:AC16" si="11">AB8/$AB$6</f>
        <v>0.75</v>
      </c>
      <c r="AD8" s="25">
        <v>25</v>
      </c>
      <c r="AE8" s="38">
        <f t="shared" ref="AE8:AE16" si="12">AD8/$AD$6</f>
        <v>1</v>
      </c>
      <c r="AF8" s="25">
        <v>10</v>
      </c>
      <c r="AG8" s="38">
        <f t="shared" ref="AG8:AG16" si="13">AF8/$AF$6</f>
        <v>1</v>
      </c>
      <c r="AH8" s="39">
        <f t="shared" ref="AH8:AH11" si="14">AVERAGE(Y8,AA8,AC8,AE8,AG8)</f>
        <v>0.91952380952380963</v>
      </c>
      <c r="AI8" s="40">
        <f t="shared" ref="AI8:AI16" si="15">AH8*(1/5)</f>
        <v>0.18390476190476193</v>
      </c>
      <c r="AK8" s="20">
        <v>68</v>
      </c>
      <c r="AL8" s="46">
        <f>(AK8/AK$6)</f>
        <v>0.68</v>
      </c>
      <c r="AM8" s="46">
        <f t="shared" ref="AM8:AM16" si="16">AL8*(2/5)</f>
        <v>0.27200000000000002</v>
      </c>
      <c r="AO8" s="47">
        <f t="shared" ref="AO8:AO11" si="17">SUM(I8,V8,AI8,AM8)</f>
        <v>0.75753809523809534</v>
      </c>
      <c r="AQ8" s="42">
        <f t="shared" ref="AQ8:AQ11" si="18">LOOKUP(AO8,$AS$5:$AT$15)</f>
        <v>3</v>
      </c>
      <c r="AS8" s="48">
        <v>0.76</v>
      </c>
      <c r="AT8" s="16">
        <v>2.75</v>
      </c>
    </row>
    <row r="9" spans="1:46" x14ac:dyDescent="0.25">
      <c r="A9" s="16">
        <v>3</v>
      </c>
      <c r="B9" s="16" t="s">
        <v>16</v>
      </c>
      <c r="C9" s="17">
        <v>20</v>
      </c>
      <c r="D9" s="17">
        <v>31</v>
      </c>
      <c r="E9" s="17">
        <v>28</v>
      </c>
      <c r="F9" s="17">
        <v>23</v>
      </c>
      <c r="G9" s="18">
        <f t="shared" si="0"/>
        <v>102</v>
      </c>
      <c r="H9" s="44">
        <f>(G9/G$6)</f>
        <v>0.63749999999999996</v>
      </c>
      <c r="I9" s="44">
        <f t="shared" si="1"/>
        <v>0.1275</v>
      </c>
      <c r="K9" s="19">
        <v>14</v>
      </c>
      <c r="L9" s="22">
        <f t="shared" si="2"/>
        <v>0.93333333333333335</v>
      </c>
      <c r="M9" s="19">
        <v>5</v>
      </c>
      <c r="N9" s="22">
        <f t="shared" si="3"/>
        <v>0.5</v>
      </c>
      <c r="O9" s="19">
        <v>16</v>
      </c>
      <c r="P9" s="22">
        <f t="shared" si="4"/>
        <v>0.8</v>
      </c>
      <c r="Q9" s="19">
        <v>5</v>
      </c>
      <c r="R9" s="22">
        <f t="shared" si="5"/>
        <v>1</v>
      </c>
      <c r="S9" s="19">
        <v>18</v>
      </c>
      <c r="T9" s="22">
        <f t="shared" si="6"/>
        <v>0.72</v>
      </c>
      <c r="U9" s="26">
        <f t="shared" si="7"/>
        <v>0.79066666666666663</v>
      </c>
      <c r="V9" s="27">
        <f t="shared" si="8"/>
        <v>0.15813333333333335</v>
      </c>
      <c r="X9" s="25">
        <v>14</v>
      </c>
      <c r="Y9" s="38">
        <f t="shared" si="9"/>
        <v>0.93333333333333335</v>
      </c>
      <c r="Z9" s="25">
        <v>22</v>
      </c>
      <c r="AA9" s="38">
        <f t="shared" si="10"/>
        <v>0.62857142857142856</v>
      </c>
      <c r="AB9" s="25">
        <v>16</v>
      </c>
      <c r="AC9" s="38">
        <f t="shared" si="11"/>
        <v>0.8</v>
      </c>
      <c r="AD9" s="25">
        <v>20</v>
      </c>
      <c r="AE9" s="38">
        <f t="shared" si="12"/>
        <v>0.8</v>
      </c>
      <c r="AF9" s="25">
        <v>5</v>
      </c>
      <c r="AG9" s="38">
        <f t="shared" si="13"/>
        <v>0.5</v>
      </c>
      <c r="AH9" s="39">
        <f t="shared" si="14"/>
        <v>0.73238095238095247</v>
      </c>
      <c r="AI9" s="40">
        <f t="shared" si="15"/>
        <v>0.14647619047619051</v>
      </c>
      <c r="AK9" s="20">
        <v>87</v>
      </c>
      <c r="AL9" s="46">
        <f>(AK9/AK$6)</f>
        <v>0.87</v>
      </c>
      <c r="AM9" s="46">
        <f t="shared" si="16"/>
        <v>0.34800000000000003</v>
      </c>
      <c r="AO9" s="47">
        <f t="shared" si="17"/>
        <v>0.78010952380952392</v>
      </c>
      <c r="AQ9" s="42">
        <f t="shared" si="18"/>
        <v>2.75</v>
      </c>
      <c r="AS9" s="48">
        <v>0.79</v>
      </c>
      <c r="AT9" s="16">
        <v>2.5</v>
      </c>
    </row>
    <row r="10" spans="1:46" x14ac:dyDescent="0.25">
      <c r="A10" s="16">
        <v>4</v>
      </c>
      <c r="B10" s="16" t="s">
        <v>19</v>
      </c>
      <c r="C10" s="17">
        <v>21</v>
      </c>
      <c r="D10" s="17">
        <v>29</v>
      </c>
      <c r="E10" s="17">
        <v>23</v>
      </c>
      <c r="F10" s="17">
        <v>37</v>
      </c>
      <c r="G10" s="18">
        <f t="shared" si="0"/>
        <v>110</v>
      </c>
      <c r="H10" s="44">
        <f>(G10/G$6)</f>
        <v>0.6875</v>
      </c>
      <c r="I10" s="44">
        <f t="shared" si="1"/>
        <v>0.13750000000000001</v>
      </c>
      <c r="K10" s="19">
        <v>13</v>
      </c>
      <c r="L10" s="22">
        <f t="shared" si="2"/>
        <v>0.8666666666666667</v>
      </c>
      <c r="M10" s="19">
        <v>7</v>
      </c>
      <c r="N10" s="22">
        <f t="shared" si="3"/>
        <v>0.7</v>
      </c>
      <c r="O10" s="19">
        <v>14</v>
      </c>
      <c r="P10" s="22">
        <f t="shared" si="4"/>
        <v>0.7</v>
      </c>
      <c r="Q10" s="19">
        <v>3</v>
      </c>
      <c r="R10" s="22">
        <f t="shared" si="5"/>
        <v>0.6</v>
      </c>
      <c r="S10" s="19">
        <v>22</v>
      </c>
      <c r="T10" s="22">
        <f t="shared" si="6"/>
        <v>0.88</v>
      </c>
      <c r="U10" s="26">
        <f t="shared" si="7"/>
        <v>0.7493333333333333</v>
      </c>
      <c r="V10" s="27">
        <f t="shared" si="8"/>
        <v>0.14986666666666668</v>
      </c>
      <c r="X10" s="25">
        <v>9</v>
      </c>
      <c r="Y10" s="38">
        <f t="shared" si="9"/>
        <v>0.6</v>
      </c>
      <c r="Z10" s="25">
        <v>19</v>
      </c>
      <c r="AA10" s="38">
        <f t="shared" si="10"/>
        <v>0.54285714285714282</v>
      </c>
      <c r="AB10" s="25">
        <v>19</v>
      </c>
      <c r="AC10" s="38">
        <f t="shared" si="11"/>
        <v>0.95</v>
      </c>
      <c r="AD10" s="25">
        <v>19</v>
      </c>
      <c r="AE10" s="38">
        <f t="shared" si="12"/>
        <v>0.76</v>
      </c>
      <c r="AF10" s="25">
        <v>9</v>
      </c>
      <c r="AG10" s="38">
        <f t="shared" si="13"/>
        <v>0.9</v>
      </c>
      <c r="AH10" s="39">
        <f t="shared" si="14"/>
        <v>0.75057142857142845</v>
      </c>
      <c r="AI10" s="40">
        <f t="shared" si="15"/>
        <v>0.1501142857142857</v>
      </c>
      <c r="AK10" s="20">
        <v>76</v>
      </c>
      <c r="AL10" s="46">
        <f>(AK10/AK$6)</f>
        <v>0.76</v>
      </c>
      <c r="AM10" s="46">
        <f t="shared" si="16"/>
        <v>0.30400000000000005</v>
      </c>
      <c r="AO10" s="47">
        <f t="shared" si="17"/>
        <v>0.74148095238095246</v>
      </c>
      <c r="AQ10" s="42">
        <f t="shared" si="18"/>
        <v>4</v>
      </c>
      <c r="AS10" s="48">
        <v>0.82</v>
      </c>
      <c r="AT10" s="16">
        <v>2.25</v>
      </c>
    </row>
    <row r="11" spans="1:46" x14ac:dyDescent="0.25">
      <c r="A11" s="16">
        <v>5</v>
      </c>
      <c r="B11" s="16" t="s">
        <v>18</v>
      </c>
      <c r="C11" s="17">
        <v>31</v>
      </c>
      <c r="D11" s="17">
        <v>28</v>
      </c>
      <c r="E11" s="17">
        <v>20</v>
      </c>
      <c r="F11" s="17">
        <v>30</v>
      </c>
      <c r="G11" s="18">
        <f t="shared" si="0"/>
        <v>109</v>
      </c>
      <c r="H11" s="44">
        <f>(G11/G$6)</f>
        <v>0.68125000000000002</v>
      </c>
      <c r="I11" s="44">
        <f t="shared" si="1"/>
        <v>0.13625000000000001</v>
      </c>
      <c r="K11" s="19">
        <v>12</v>
      </c>
      <c r="L11" s="22">
        <f t="shared" si="2"/>
        <v>0.8</v>
      </c>
      <c r="M11" s="19">
        <v>8</v>
      </c>
      <c r="N11" s="22">
        <f t="shared" si="3"/>
        <v>0.8</v>
      </c>
      <c r="O11" s="19">
        <v>11</v>
      </c>
      <c r="P11" s="22">
        <f t="shared" si="4"/>
        <v>0.55000000000000004</v>
      </c>
      <c r="Q11" s="19">
        <v>5</v>
      </c>
      <c r="R11" s="22">
        <f t="shared" si="5"/>
        <v>1</v>
      </c>
      <c r="S11" s="19">
        <v>23</v>
      </c>
      <c r="T11" s="22">
        <f t="shared" si="6"/>
        <v>0.92</v>
      </c>
      <c r="U11" s="26">
        <f t="shared" si="7"/>
        <v>0.81400000000000006</v>
      </c>
      <c r="V11" s="27">
        <f t="shared" si="8"/>
        <v>0.16280000000000003</v>
      </c>
      <c r="X11" s="25">
        <v>8</v>
      </c>
      <c r="Y11" s="38">
        <f t="shared" si="9"/>
        <v>0.53333333333333333</v>
      </c>
      <c r="Z11" s="25">
        <v>20</v>
      </c>
      <c r="AA11" s="38">
        <f t="shared" si="10"/>
        <v>0.5714285714285714</v>
      </c>
      <c r="AB11" s="25">
        <v>20</v>
      </c>
      <c r="AC11" s="38">
        <f t="shared" si="11"/>
        <v>1</v>
      </c>
      <c r="AD11" s="25">
        <v>14</v>
      </c>
      <c r="AE11" s="38">
        <f t="shared" si="12"/>
        <v>0.56000000000000005</v>
      </c>
      <c r="AF11" s="25">
        <v>6</v>
      </c>
      <c r="AG11" s="38">
        <f t="shared" si="13"/>
        <v>0.6</v>
      </c>
      <c r="AH11" s="39">
        <f t="shared" si="14"/>
        <v>0.65295238095238095</v>
      </c>
      <c r="AI11" s="40">
        <f t="shared" si="15"/>
        <v>0.1305904761904762</v>
      </c>
      <c r="AK11" s="20">
        <v>92</v>
      </c>
      <c r="AL11" s="46">
        <f>(AK11/AK$6)</f>
        <v>0.92</v>
      </c>
      <c r="AM11" s="46">
        <f t="shared" si="16"/>
        <v>0.36800000000000005</v>
      </c>
      <c r="AO11" s="47">
        <f t="shared" si="17"/>
        <v>0.79764047619047629</v>
      </c>
      <c r="AQ11" s="42">
        <f t="shared" si="18"/>
        <v>2.5</v>
      </c>
      <c r="AS11" s="48">
        <v>0.85</v>
      </c>
      <c r="AT11" s="16">
        <v>2</v>
      </c>
    </row>
    <row r="12" spans="1:46" x14ac:dyDescent="0.25">
      <c r="A12" s="16">
        <v>6</v>
      </c>
      <c r="B12" s="49" t="s">
        <v>29</v>
      </c>
      <c r="C12" s="17">
        <v>26</v>
      </c>
      <c r="D12" s="17">
        <v>21</v>
      </c>
      <c r="E12" s="17">
        <v>32</v>
      </c>
      <c r="F12" s="17">
        <v>31</v>
      </c>
      <c r="G12" s="18">
        <f t="shared" ref="G12:G16" si="19">SUM(C12:F12)</f>
        <v>110</v>
      </c>
      <c r="H12" s="44">
        <f>(G12/G$6)</f>
        <v>0.6875</v>
      </c>
      <c r="I12" s="44">
        <f t="shared" si="1"/>
        <v>0.13750000000000001</v>
      </c>
      <c r="K12" s="19">
        <v>9</v>
      </c>
      <c r="L12" s="22">
        <f t="shared" si="2"/>
        <v>0.6</v>
      </c>
      <c r="M12" s="19">
        <v>9</v>
      </c>
      <c r="N12" s="22">
        <f t="shared" si="3"/>
        <v>0.9</v>
      </c>
      <c r="O12" s="19">
        <v>10</v>
      </c>
      <c r="P12" s="22">
        <f t="shared" si="4"/>
        <v>0.5</v>
      </c>
      <c r="Q12" s="19">
        <v>5</v>
      </c>
      <c r="R12" s="22">
        <f t="shared" si="5"/>
        <v>1</v>
      </c>
      <c r="S12" s="19">
        <v>24</v>
      </c>
      <c r="T12" s="22">
        <f t="shared" si="6"/>
        <v>0.96</v>
      </c>
      <c r="U12" s="26">
        <f t="shared" ref="U12:U16" si="20">AVERAGE(L12,N12,P12,R12,T12)</f>
        <v>0.79200000000000004</v>
      </c>
      <c r="V12" s="27">
        <f t="shared" si="8"/>
        <v>0.15840000000000001</v>
      </c>
      <c r="X12" s="25">
        <v>13</v>
      </c>
      <c r="Y12" s="38">
        <f t="shared" si="9"/>
        <v>0.8666666666666667</v>
      </c>
      <c r="Z12" s="25">
        <v>25</v>
      </c>
      <c r="AA12" s="38">
        <f t="shared" si="10"/>
        <v>0.7142857142857143</v>
      </c>
      <c r="AB12" s="25">
        <v>11</v>
      </c>
      <c r="AC12" s="38">
        <f t="shared" si="11"/>
        <v>0.55000000000000004</v>
      </c>
      <c r="AD12" s="25">
        <v>15</v>
      </c>
      <c r="AE12" s="38">
        <f t="shared" si="12"/>
        <v>0.6</v>
      </c>
      <c r="AF12" s="25">
        <v>7</v>
      </c>
      <c r="AG12" s="38">
        <f t="shared" si="13"/>
        <v>0.7</v>
      </c>
      <c r="AH12" s="39">
        <f t="shared" ref="AH12:AH16" si="21">AVERAGE(Y12,AA12,AC12,AE12,AG12)</f>
        <v>0.68619047619047624</v>
      </c>
      <c r="AI12" s="40">
        <f t="shared" si="15"/>
        <v>0.13723809523809524</v>
      </c>
      <c r="AK12" s="20">
        <v>60</v>
      </c>
      <c r="AL12" s="46">
        <f>(AK12/AK$6)</f>
        <v>0.6</v>
      </c>
      <c r="AM12" s="46">
        <f t="shared" si="16"/>
        <v>0.24</v>
      </c>
      <c r="AO12" s="47">
        <f t="shared" ref="AO12:AO16" si="22">SUM(I12,V12,AI12,AM12)</f>
        <v>0.67313809523809531</v>
      </c>
      <c r="AQ12" s="42">
        <f t="shared" ref="AQ12:AQ16" si="23">LOOKUP(AO12,$AS$5:$AT$15)</f>
        <v>4</v>
      </c>
      <c r="AS12" s="48">
        <v>0.88</v>
      </c>
      <c r="AT12" s="16">
        <v>1.75</v>
      </c>
    </row>
    <row r="13" spans="1:46" x14ac:dyDescent="0.25">
      <c r="A13" s="16">
        <v>7</v>
      </c>
      <c r="B13" s="49" t="s">
        <v>31</v>
      </c>
      <c r="C13" s="17">
        <v>28</v>
      </c>
      <c r="D13" s="17">
        <v>30</v>
      </c>
      <c r="E13" s="17">
        <v>22</v>
      </c>
      <c r="F13" s="17">
        <v>35</v>
      </c>
      <c r="G13" s="18">
        <f t="shared" si="19"/>
        <v>115</v>
      </c>
      <c r="H13" s="44">
        <f>(G13/G$6)</f>
        <v>0.71875</v>
      </c>
      <c r="I13" s="44">
        <f t="shared" si="1"/>
        <v>0.14375000000000002</v>
      </c>
      <c r="K13" s="19">
        <v>4</v>
      </c>
      <c r="L13" s="22">
        <f t="shared" si="2"/>
        <v>0.26666666666666666</v>
      </c>
      <c r="M13" s="19">
        <v>10</v>
      </c>
      <c r="N13" s="22">
        <f t="shared" si="3"/>
        <v>1</v>
      </c>
      <c r="O13" s="19">
        <v>19</v>
      </c>
      <c r="P13" s="22">
        <f t="shared" si="4"/>
        <v>0.95</v>
      </c>
      <c r="Q13" s="19">
        <v>3</v>
      </c>
      <c r="R13" s="22">
        <f t="shared" si="5"/>
        <v>0.6</v>
      </c>
      <c r="S13" s="19">
        <v>25</v>
      </c>
      <c r="T13" s="22">
        <f t="shared" si="6"/>
        <v>1</v>
      </c>
      <c r="U13" s="26">
        <f t="shared" si="20"/>
        <v>0.76333333333333342</v>
      </c>
      <c r="V13" s="27">
        <f t="shared" si="8"/>
        <v>0.1526666666666667</v>
      </c>
      <c r="X13" s="25">
        <v>12</v>
      </c>
      <c r="Y13" s="38">
        <f t="shared" si="9"/>
        <v>0.8</v>
      </c>
      <c r="Z13" s="25">
        <v>29</v>
      </c>
      <c r="AA13" s="38">
        <f t="shared" si="10"/>
        <v>0.82857142857142863</v>
      </c>
      <c r="AB13" s="25">
        <v>9</v>
      </c>
      <c r="AC13" s="38">
        <f t="shared" si="11"/>
        <v>0.45</v>
      </c>
      <c r="AD13" s="25">
        <v>18</v>
      </c>
      <c r="AE13" s="38">
        <f t="shared" si="12"/>
        <v>0.72</v>
      </c>
      <c r="AF13" s="25">
        <v>8</v>
      </c>
      <c r="AG13" s="38">
        <f t="shared" si="13"/>
        <v>0.8</v>
      </c>
      <c r="AH13" s="39">
        <f t="shared" si="21"/>
        <v>0.71971428571428575</v>
      </c>
      <c r="AI13" s="40">
        <f t="shared" si="15"/>
        <v>0.14394285714285715</v>
      </c>
      <c r="AK13" s="20">
        <v>90</v>
      </c>
      <c r="AL13" s="46">
        <f>(AK13/AK$6)</f>
        <v>0.9</v>
      </c>
      <c r="AM13" s="46">
        <f t="shared" si="16"/>
        <v>0.36000000000000004</v>
      </c>
      <c r="AO13" s="47">
        <f t="shared" si="22"/>
        <v>0.80035952380952391</v>
      </c>
      <c r="AQ13" s="42">
        <f t="shared" si="23"/>
        <v>2.5</v>
      </c>
      <c r="AS13" s="48">
        <v>0.91</v>
      </c>
      <c r="AT13" s="16">
        <v>1.5</v>
      </c>
    </row>
    <row r="14" spans="1:46" x14ac:dyDescent="0.25">
      <c r="A14" s="16">
        <v>8</v>
      </c>
      <c r="B14" s="49" t="s">
        <v>30</v>
      </c>
      <c r="C14" s="17">
        <v>27</v>
      </c>
      <c r="D14" s="17">
        <v>27</v>
      </c>
      <c r="E14" s="17">
        <v>26</v>
      </c>
      <c r="F14" s="17">
        <v>38</v>
      </c>
      <c r="G14" s="18">
        <f t="shared" si="19"/>
        <v>118</v>
      </c>
      <c r="H14" s="44">
        <f>(G14/G$6)</f>
        <v>0.73750000000000004</v>
      </c>
      <c r="I14" s="44">
        <f t="shared" si="1"/>
        <v>0.14750000000000002</v>
      </c>
      <c r="K14" s="19">
        <v>6</v>
      </c>
      <c r="L14" s="22">
        <f t="shared" si="2"/>
        <v>0.4</v>
      </c>
      <c r="M14" s="19">
        <v>10</v>
      </c>
      <c r="N14" s="22">
        <f t="shared" si="3"/>
        <v>1</v>
      </c>
      <c r="O14" s="19">
        <v>18</v>
      </c>
      <c r="P14" s="22">
        <f t="shared" si="4"/>
        <v>0.9</v>
      </c>
      <c r="Q14" s="19">
        <v>4</v>
      </c>
      <c r="R14" s="22">
        <f t="shared" si="5"/>
        <v>0.8</v>
      </c>
      <c r="S14" s="19">
        <v>19</v>
      </c>
      <c r="T14" s="22">
        <f t="shared" si="6"/>
        <v>0.76</v>
      </c>
      <c r="U14" s="26">
        <f t="shared" si="20"/>
        <v>0.77199999999999991</v>
      </c>
      <c r="V14" s="27">
        <f t="shared" si="8"/>
        <v>0.15439999999999998</v>
      </c>
      <c r="X14" s="25">
        <v>6</v>
      </c>
      <c r="Y14" s="38">
        <f t="shared" si="9"/>
        <v>0.4</v>
      </c>
      <c r="Z14" s="25">
        <v>34</v>
      </c>
      <c r="AA14" s="38">
        <f t="shared" si="10"/>
        <v>0.97142857142857142</v>
      </c>
      <c r="AB14" s="25">
        <v>17</v>
      </c>
      <c r="AC14" s="38">
        <f t="shared" si="11"/>
        <v>0.85</v>
      </c>
      <c r="AD14" s="25">
        <v>17</v>
      </c>
      <c r="AE14" s="38">
        <f t="shared" si="12"/>
        <v>0.68</v>
      </c>
      <c r="AF14" s="25">
        <v>3</v>
      </c>
      <c r="AG14" s="38">
        <f t="shared" si="13"/>
        <v>0.3</v>
      </c>
      <c r="AH14" s="39">
        <f t="shared" si="21"/>
        <v>0.64028571428571435</v>
      </c>
      <c r="AI14" s="40">
        <f t="shared" si="15"/>
        <v>0.12805714285714287</v>
      </c>
      <c r="AK14" s="20">
        <v>76</v>
      </c>
      <c r="AL14" s="46">
        <f>(AK14/AK$6)</f>
        <v>0.76</v>
      </c>
      <c r="AM14" s="46">
        <f t="shared" si="16"/>
        <v>0.30400000000000005</v>
      </c>
      <c r="AO14" s="47">
        <f t="shared" si="22"/>
        <v>0.73395714285714297</v>
      </c>
      <c r="AQ14" s="42">
        <f t="shared" si="23"/>
        <v>4</v>
      </c>
      <c r="AS14" s="48">
        <v>0.94</v>
      </c>
      <c r="AT14" s="16">
        <v>1.25</v>
      </c>
    </row>
    <row r="15" spans="1:46" x14ac:dyDescent="0.25">
      <c r="A15" s="16">
        <v>9</v>
      </c>
      <c r="B15" s="16" t="s">
        <v>20</v>
      </c>
      <c r="C15" s="17">
        <v>28</v>
      </c>
      <c r="D15" s="17">
        <v>22</v>
      </c>
      <c r="E15" s="17">
        <v>27</v>
      </c>
      <c r="F15" s="17">
        <v>29</v>
      </c>
      <c r="G15" s="18">
        <f t="shared" si="19"/>
        <v>106</v>
      </c>
      <c r="H15" s="44">
        <f>(G15/G$6)</f>
        <v>0.66249999999999998</v>
      </c>
      <c r="I15" s="44">
        <f t="shared" si="1"/>
        <v>0.13250000000000001</v>
      </c>
      <c r="K15" s="19">
        <v>12</v>
      </c>
      <c r="L15" s="22">
        <f t="shared" si="2"/>
        <v>0.8</v>
      </c>
      <c r="M15" s="19">
        <v>2</v>
      </c>
      <c r="N15" s="22">
        <f t="shared" si="3"/>
        <v>0.2</v>
      </c>
      <c r="O15" s="19">
        <v>16</v>
      </c>
      <c r="P15" s="22">
        <f t="shared" si="4"/>
        <v>0.8</v>
      </c>
      <c r="Q15" s="19">
        <v>4</v>
      </c>
      <c r="R15" s="22">
        <f t="shared" si="5"/>
        <v>0.8</v>
      </c>
      <c r="S15" s="19">
        <v>18</v>
      </c>
      <c r="T15" s="22">
        <f t="shared" si="6"/>
        <v>0.72</v>
      </c>
      <c r="U15" s="26">
        <f t="shared" si="20"/>
        <v>0.66400000000000003</v>
      </c>
      <c r="V15" s="27">
        <f t="shared" si="8"/>
        <v>0.1328</v>
      </c>
      <c r="X15" s="25">
        <v>7</v>
      </c>
      <c r="Y15" s="38">
        <f t="shared" si="9"/>
        <v>0.46666666666666667</v>
      </c>
      <c r="Z15" s="25">
        <v>18</v>
      </c>
      <c r="AA15" s="38">
        <f t="shared" si="10"/>
        <v>0.51428571428571423</v>
      </c>
      <c r="AB15" s="25">
        <v>12</v>
      </c>
      <c r="AC15" s="38">
        <f t="shared" si="11"/>
        <v>0.6</v>
      </c>
      <c r="AD15" s="25">
        <v>19</v>
      </c>
      <c r="AE15" s="38">
        <f t="shared" si="12"/>
        <v>0.76</v>
      </c>
      <c r="AF15" s="25">
        <v>4</v>
      </c>
      <c r="AG15" s="38">
        <f t="shared" si="13"/>
        <v>0.4</v>
      </c>
      <c r="AH15" s="39">
        <f t="shared" si="21"/>
        <v>0.54819047619047612</v>
      </c>
      <c r="AI15" s="40">
        <f t="shared" si="15"/>
        <v>0.10963809523809523</v>
      </c>
      <c r="AK15" s="20">
        <v>75</v>
      </c>
      <c r="AL15" s="46">
        <f>(AK15/AK$6)</f>
        <v>0.75</v>
      </c>
      <c r="AM15" s="46">
        <f t="shared" si="16"/>
        <v>0.30000000000000004</v>
      </c>
      <c r="AO15" s="47">
        <f t="shared" si="22"/>
        <v>0.67493809523809523</v>
      </c>
      <c r="AQ15" s="42">
        <f t="shared" si="23"/>
        <v>4</v>
      </c>
      <c r="AS15" s="48">
        <v>0.97</v>
      </c>
      <c r="AT15" s="16">
        <v>1</v>
      </c>
    </row>
    <row r="16" spans="1:46" x14ac:dyDescent="0.25">
      <c r="A16" s="16">
        <v>10</v>
      </c>
      <c r="B16" s="16" t="s">
        <v>17</v>
      </c>
      <c r="C16" s="17">
        <v>21</v>
      </c>
      <c r="D16" s="17">
        <v>27</v>
      </c>
      <c r="E16" s="17">
        <v>38</v>
      </c>
      <c r="F16" s="17">
        <v>23</v>
      </c>
      <c r="G16" s="18">
        <f t="shared" si="19"/>
        <v>109</v>
      </c>
      <c r="H16" s="44">
        <f>(G16/G$6)</f>
        <v>0.68125000000000002</v>
      </c>
      <c r="I16" s="44">
        <f t="shared" si="1"/>
        <v>0.13625000000000001</v>
      </c>
      <c r="K16" s="19">
        <v>10</v>
      </c>
      <c r="L16" s="22">
        <f t="shared" si="2"/>
        <v>0.66666666666666663</v>
      </c>
      <c r="M16" s="19">
        <v>8</v>
      </c>
      <c r="N16" s="22">
        <f t="shared" si="3"/>
        <v>0.8</v>
      </c>
      <c r="O16" s="19">
        <v>18</v>
      </c>
      <c r="P16" s="22">
        <f t="shared" si="4"/>
        <v>0.9</v>
      </c>
      <c r="Q16" s="19">
        <v>2</v>
      </c>
      <c r="R16" s="22">
        <f t="shared" si="5"/>
        <v>0.4</v>
      </c>
      <c r="S16" s="19">
        <v>25</v>
      </c>
      <c r="T16" s="22">
        <f t="shared" si="6"/>
        <v>1</v>
      </c>
      <c r="U16" s="26">
        <f t="shared" si="20"/>
        <v>0.7533333333333333</v>
      </c>
      <c r="V16" s="27">
        <f t="shared" si="8"/>
        <v>0.15066666666666667</v>
      </c>
      <c r="X16" s="25">
        <v>13</v>
      </c>
      <c r="Y16" s="38">
        <f t="shared" si="9"/>
        <v>0.8666666666666667</v>
      </c>
      <c r="Z16" s="25">
        <v>14</v>
      </c>
      <c r="AA16" s="38">
        <f t="shared" si="10"/>
        <v>0.4</v>
      </c>
      <c r="AB16" s="25">
        <v>13</v>
      </c>
      <c r="AC16" s="38">
        <f t="shared" si="11"/>
        <v>0.65</v>
      </c>
      <c r="AD16" s="25">
        <v>23</v>
      </c>
      <c r="AE16" s="38">
        <f t="shared" si="12"/>
        <v>0.92</v>
      </c>
      <c r="AF16" s="25">
        <v>6</v>
      </c>
      <c r="AG16" s="38">
        <f t="shared" si="13"/>
        <v>0.6</v>
      </c>
      <c r="AH16" s="39">
        <f t="shared" si="21"/>
        <v>0.68733333333333335</v>
      </c>
      <c r="AI16" s="40">
        <f t="shared" si="15"/>
        <v>0.13746666666666668</v>
      </c>
      <c r="AK16" s="20">
        <v>55</v>
      </c>
      <c r="AL16" s="46">
        <f>(AK16/AK$6)</f>
        <v>0.55000000000000004</v>
      </c>
      <c r="AM16" s="46">
        <f t="shared" si="16"/>
        <v>0.22000000000000003</v>
      </c>
      <c r="AO16" s="47">
        <f t="shared" si="22"/>
        <v>0.64438333333333342</v>
      </c>
      <c r="AQ16" s="42">
        <f t="shared" si="23"/>
        <v>5</v>
      </c>
    </row>
  </sheetData>
  <sortState ref="B7:B16">
    <sortCondition ref="B16"/>
  </sortState>
  <mergeCells count="6">
    <mergeCell ref="AQ4:AQ5"/>
    <mergeCell ref="K4:V4"/>
    <mergeCell ref="X4:AI4"/>
    <mergeCell ref="C4:I4"/>
    <mergeCell ref="AK4:AM5"/>
    <mergeCell ref="AO4:AO5"/>
  </mergeCells>
  <conditionalFormatting sqref="AQ7:AQ16">
    <cfRule type="cellIs" dxfId="0" priority="3" operator="equal">
      <formula>5</formula>
    </cfRule>
    <cfRule type="cellIs" dxfId="1" priority="1" operator="equal">
      <formula>4</formula>
    </cfRule>
  </conditionalFormatting>
  <conditionalFormatting sqref="AQ7">
    <cfRule type="cellIs" dxfId="4" priority="2" operator="equal">
      <formula>4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Physics</vt:lpstr>
      <vt:lpstr>Sheet2</vt:lpstr>
      <vt:lpstr>Sheet3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vanmai</dc:creator>
  <cp:lastModifiedBy>vanmai</cp:lastModifiedBy>
  <dcterms:created xsi:type="dcterms:W3CDTF">2011-10-10T03:31:54Z</dcterms:created>
  <dcterms:modified xsi:type="dcterms:W3CDTF">2011-10-10T04:55:02Z</dcterms:modified>
</cp:coreProperties>
</file>